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l\Desktop\Laux 2026\"/>
    </mc:Choice>
  </mc:AlternateContent>
  <xr:revisionPtr revIDLastSave="0" documentId="8_{8F37A9BC-E4CB-418C-B55E-3D40DEE380C7}" xr6:coauthVersionLast="47" xr6:coauthVersionMax="47" xr10:uidLastSave="{00000000-0000-0000-0000-000000000000}"/>
  <bookViews>
    <workbookView xWindow="-108" yWindow="612" windowWidth="23256" windowHeight="11736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1">Sheet2!$C$1:$M$51</definedName>
  </definedNames>
  <calcPr calcId="191029"/>
</workbook>
</file>

<file path=xl/calcChain.xml><?xml version="1.0" encoding="utf-8"?>
<calcChain xmlns="http://schemas.openxmlformats.org/spreadsheetml/2006/main">
  <c r="F32" i="2" l="1"/>
  <c r="F9" i="2"/>
  <c r="F14" i="2" s="1"/>
  <c r="F8" i="2"/>
  <c r="F7" i="2"/>
  <c r="C9" i="3"/>
  <c r="C18" i="3" s="1"/>
  <c r="C8" i="3"/>
  <c r="C27" i="3" s="1"/>
  <c r="C7" i="3"/>
  <c r="C32" i="3" s="1"/>
  <c r="C31" i="3"/>
  <c r="H51" i="2"/>
  <c r="H50" i="2"/>
  <c r="H49" i="2"/>
  <c r="H48" i="2"/>
  <c r="H47" i="2"/>
  <c r="H46" i="2"/>
  <c r="F19" i="2" l="1"/>
  <c r="C26" i="3"/>
  <c r="F26" i="2"/>
  <c r="F29" i="2"/>
  <c r="F25" i="2"/>
  <c r="F27" i="2"/>
  <c r="F28" i="2"/>
  <c r="F31" i="2"/>
  <c r="F30" i="2"/>
  <c r="F17" i="2"/>
  <c r="C23" i="3"/>
  <c r="F40" i="2"/>
  <c r="F39" i="2"/>
  <c r="C16" i="3"/>
  <c r="C17" i="3"/>
  <c r="C14" i="3"/>
  <c r="F13" i="2"/>
  <c r="F15" i="2"/>
  <c r="F16" i="2"/>
  <c r="C24" i="3"/>
  <c r="C25" i="3"/>
  <c r="C13" i="3"/>
  <c r="F18" i="2"/>
  <c r="C15" i="3"/>
</calcChain>
</file>

<file path=xl/sharedStrings.xml><?xml version="1.0" encoding="utf-8"?>
<sst xmlns="http://schemas.openxmlformats.org/spreadsheetml/2006/main" count="229" uniqueCount="121">
  <si>
    <t xml:space="preserve">       Agenda </t>
  </si>
  <si>
    <t xml:space="preserve">                Cover the following items with the group</t>
  </si>
  <si>
    <t>Where are we at as far as people who have paid and hole sponsors who have paid</t>
  </si>
  <si>
    <t xml:space="preserve">Cover glasses, bag tags and hats. </t>
  </si>
  <si>
    <t xml:space="preserve">Bring up Hole-in-one insurance </t>
  </si>
  <si>
    <t>Signs</t>
  </si>
  <si>
    <t>Cover the survey results</t>
  </si>
  <si>
    <t>Show the samples and hat</t>
  </si>
  <si>
    <t>Discuss eliminating the stag and putting the money into the Calcutta</t>
  </si>
  <si>
    <t>Inform of the change in allocation of Sunday and 2 day total percentages to 20% and 80%</t>
  </si>
  <si>
    <t>Eliminates need to find volunteers, build participation in Calcutta</t>
  </si>
  <si>
    <t>Show the difference based on last years payoffs</t>
  </si>
  <si>
    <t>Net Pool</t>
  </si>
  <si>
    <t>Sunday</t>
  </si>
  <si>
    <t>Two day</t>
  </si>
  <si>
    <t>1st</t>
  </si>
  <si>
    <t>2nd</t>
  </si>
  <si>
    <t>3rd</t>
  </si>
  <si>
    <t>4th</t>
  </si>
  <si>
    <t>5th</t>
  </si>
  <si>
    <t>6th</t>
  </si>
  <si>
    <t xml:space="preserve">                        Two Day Total</t>
  </si>
  <si>
    <t>Calcutta Pool</t>
  </si>
  <si>
    <t>Player</t>
  </si>
  <si>
    <t>Owned By</t>
  </si>
  <si>
    <t>Prize Pool</t>
  </si>
  <si>
    <t>Low Gross</t>
  </si>
  <si>
    <t>Non Calcutta -Tournament Payoffs</t>
  </si>
  <si>
    <t>Score</t>
  </si>
  <si>
    <t xml:space="preserve">       Player</t>
  </si>
  <si>
    <t>-7</t>
  </si>
  <si>
    <t>-8</t>
  </si>
  <si>
    <t xml:space="preserve">2nd </t>
  </si>
  <si>
    <t>Skins Day 1</t>
  </si>
  <si>
    <t>Skins Day 2</t>
  </si>
  <si>
    <t>Randye Chickinell</t>
  </si>
  <si>
    <t>Low Gross 2 day Winners</t>
  </si>
  <si>
    <t>Skins and Flag Prizes</t>
  </si>
  <si>
    <t>Two Day Total</t>
  </si>
  <si>
    <t xml:space="preserve"> Sunday Only</t>
  </si>
  <si>
    <t>2 Day Low Gross</t>
  </si>
  <si>
    <t>Hole</t>
  </si>
  <si>
    <t>Winner</t>
  </si>
  <si>
    <t>Prize</t>
  </si>
  <si>
    <t>Flag Prizes Day 1</t>
  </si>
  <si>
    <t>Flag Prizes Day 2</t>
  </si>
  <si>
    <t>Place</t>
  </si>
  <si>
    <t>All Flag Prizes $50</t>
  </si>
  <si>
    <t>Kyle</t>
  </si>
  <si>
    <t>Mollner</t>
  </si>
  <si>
    <t>Bobby</t>
  </si>
  <si>
    <t>Lackovic</t>
  </si>
  <si>
    <t>Mike</t>
  </si>
  <si>
    <t>Wheeler</t>
  </si>
  <si>
    <t>Jay</t>
  </si>
  <si>
    <t>Pitschka</t>
  </si>
  <si>
    <t>Bernie</t>
  </si>
  <si>
    <t>Cameli</t>
  </si>
  <si>
    <t>Dingwell</t>
  </si>
  <si>
    <t>4th (Tie)</t>
  </si>
  <si>
    <t>Al</t>
  </si>
  <si>
    <t>Rotella</t>
  </si>
  <si>
    <t>Salzbrenner</t>
  </si>
  <si>
    <t>Earl</t>
  </si>
  <si>
    <t>-6</t>
  </si>
  <si>
    <t>6th (Tie)</t>
  </si>
  <si>
    <t>Tony</t>
  </si>
  <si>
    <t xml:space="preserve">1st </t>
  </si>
  <si>
    <t>Jay Pitschka</t>
  </si>
  <si>
    <t>O'Neill</t>
  </si>
  <si>
    <t>Jeff</t>
  </si>
  <si>
    <t>Freeman</t>
  </si>
  <si>
    <t>Todd</t>
  </si>
  <si>
    <t>Rick</t>
  </si>
  <si>
    <t>Culbertson</t>
  </si>
  <si>
    <t>Brandon</t>
  </si>
  <si>
    <t>Pat</t>
  </si>
  <si>
    <t>Mahoney</t>
  </si>
  <si>
    <t>-13</t>
  </si>
  <si>
    <t>Michael</t>
  </si>
  <si>
    <t>Costello</t>
  </si>
  <si>
    <t xml:space="preserve">Bobby </t>
  </si>
  <si>
    <t>Tim</t>
  </si>
  <si>
    <t>Connor</t>
  </si>
  <si>
    <t>Menard</t>
  </si>
  <si>
    <t>2nd (Tie)</t>
  </si>
  <si>
    <t xml:space="preserve">7th   </t>
  </si>
  <si>
    <t>Matt</t>
  </si>
  <si>
    <t>Kurt</t>
  </si>
  <si>
    <t>Randall</t>
  </si>
  <si>
    <t>-5</t>
  </si>
  <si>
    <t>Randye</t>
  </si>
  <si>
    <t>Chickinell</t>
  </si>
  <si>
    <t>-4</t>
  </si>
  <si>
    <t>Zelesky</t>
  </si>
  <si>
    <t>Joe</t>
  </si>
  <si>
    <t>Comstock</t>
  </si>
  <si>
    <t xml:space="preserve">3rd  </t>
  </si>
  <si>
    <t xml:space="preserve">Michael </t>
  </si>
  <si>
    <t>Mendard</t>
  </si>
  <si>
    <t>Michael Costello</t>
  </si>
  <si>
    <t>Tim Connor</t>
  </si>
  <si>
    <t>Al Rotella</t>
  </si>
  <si>
    <t>Jim Sedlak</t>
  </si>
  <si>
    <t>Casey Hauptman</t>
  </si>
  <si>
    <t>Drew Givens</t>
  </si>
  <si>
    <t>1 &amp; 11</t>
  </si>
  <si>
    <t>Dale</t>
  </si>
  <si>
    <t>Grobeck</t>
  </si>
  <si>
    <t>McIntosh</t>
  </si>
  <si>
    <t>Jim</t>
  </si>
  <si>
    <t>Sedlak</t>
  </si>
  <si>
    <t>Brice</t>
  </si>
  <si>
    <t>Herbers</t>
  </si>
  <si>
    <t>Ed</t>
  </si>
  <si>
    <t>Krieger</t>
  </si>
  <si>
    <t>2026 Payouts</t>
  </si>
  <si>
    <t>Lucky</t>
  </si>
  <si>
    <t>Shanmugam</t>
  </si>
  <si>
    <t>Luke</t>
  </si>
  <si>
    <t>Bomar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</si>
</sst>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14" x14ac:knownFonts="1">
    <font>
      <sz val="10"/>
      <name val="Arial"/>
    </font>
    <font>
      <sz val="8"/>
      <name val="Arial"/>
      <family val="2"/>
    </font>
    <font>
      <sz val="26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26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2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164" fontId="0" fillId="0" borderId="0" xfId="0" applyNumberFormat="1"/>
    <xf numFmtId="9" fontId="0" fillId="0" borderId="0" xfId="0" applyNumberFormat="1" applyAlignment="1">
      <alignment horizontal="center"/>
    </xf>
    <xf numFmtId="164" fontId="3" fillId="0" borderId="0" xfId="0" applyNumberFormat="1" applyFont="1"/>
    <xf numFmtId="165" fontId="0" fillId="0" borderId="0" xfId="0" applyNumberFormat="1"/>
    <xf numFmtId="0" fontId="5" fillId="0" borderId="0" xfId="0" applyFont="1"/>
    <xf numFmtId="49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/>
    <xf numFmtId="164" fontId="5" fillId="0" borderId="0" xfId="0" applyNumberFormat="1" applyFont="1"/>
    <xf numFmtId="0" fontId="5" fillId="0" borderId="7" xfId="0" applyFont="1" applyBorder="1"/>
    <xf numFmtId="0" fontId="8" fillId="0" borderId="0" xfId="0" applyFont="1"/>
    <xf numFmtId="0" fontId="8" fillId="0" borderId="1" xfId="0" applyFont="1" applyBorder="1"/>
    <xf numFmtId="164" fontId="8" fillId="0" borderId="0" xfId="0" applyNumberFormat="1" applyFont="1" applyAlignment="1">
      <alignment horizontal="left"/>
    </xf>
    <xf numFmtId="0" fontId="8" fillId="0" borderId="7" xfId="0" applyFont="1" applyBorder="1"/>
    <xf numFmtId="49" fontId="8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6" fontId="5" fillId="0" borderId="0" xfId="0" applyNumberFormat="1" applyFont="1" applyAlignment="1">
      <alignment horizontal="left"/>
    </xf>
    <xf numFmtId="0" fontId="5" fillId="0" borderId="3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8" xfId="0" applyFont="1" applyBorder="1"/>
    <xf numFmtId="164" fontId="5" fillId="0" borderId="7" xfId="0" applyNumberFormat="1" applyFont="1" applyBorder="1"/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9" fontId="8" fillId="0" borderId="0" xfId="0" applyNumberFormat="1" applyFont="1" applyAlignment="1">
      <alignment horizontal="center"/>
    </xf>
    <xf numFmtId="0" fontId="9" fillId="0" borderId="0" xfId="0" applyFont="1"/>
    <xf numFmtId="164" fontId="8" fillId="0" borderId="0" xfId="0" applyNumberFormat="1" applyFont="1"/>
    <xf numFmtId="9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0" fontId="5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49" fontId="5" fillId="0" borderId="0" xfId="0" applyNumberFormat="1" applyFont="1"/>
    <xf numFmtId="0" fontId="0" fillId="0" borderId="2" xfId="0" applyBorder="1"/>
    <xf numFmtId="164" fontId="0" fillId="0" borderId="2" xfId="0" applyNumberFormat="1" applyBorder="1"/>
    <xf numFmtId="6" fontId="5" fillId="0" borderId="0" xfId="0" applyNumberFormat="1" applyFont="1"/>
    <xf numFmtId="0" fontId="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" fontId="5" fillId="0" borderId="0" xfId="0" applyNumberFormat="1" applyFont="1" applyAlignment="1">
      <alignment horizont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opLeftCell="A3" workbookViewId="0">
      <selection activeCell="D17" sqref="D17"/>
    </sheetView>
  </sheetViews>
  <sheetFormatPr defaultRowHeight="13.2" x14ac:dyDescent="0.25"/>
  <cols>
    <col min="1" max="1" width="9.109375" style="1"/>
    <col min="2" max="2" width="9.109375" style="4"/>
  </cols>
  <sheetData>
    <row r="1" spans="1:4" ht="33" customHeight="1" x14ac:dyDescent="0.55000000000000004">
      <c r="D1" s="2" t="s">
        <v>0</v>
      </c>
    </row>
    <row r="4" spans="1:4" ht="21" x14ac:dyDescent="0.4">
      <c r="B4" s="5" t="s">
        <v>1</v>
      </c>
    </row>
    <row r="5" spans="1:4" x14ac:dyDescent="0.25">
      <c r="B5" s="6"/>
    </row>
    <row r="6" spans="1:4" x14ac:dyDescent="0.25">
      <c r="A6" s="1">
        <v>1</v>
      </c>
      <c r="B6" s="4" t="s">
        <v>2</v>
      </c>
    </row>
    <row r="7" spans="1:4" x14ac:dyDescent="0.25">
      <c r="C7" t="s">
        <v>4</v>
      </c>
    </row>
    <row r="8" spans="1:4" x14ac:dyDescent="0.25">
      <c r="C8" t="s">
        <v>5</v>
      </c>
    </row>
    <row r="10" spans="1:4" x14ac:dyDescent="0.25">
      <c r="A10" s="1">
        <v>2</v>
      </c>
      <c r="B10" s="4" t="s">
        <v>3</v>
      </c>
    </row>
    <row r="11" spans="1:4" x14ac:dyDescent="0.25">
      <c r="C11" t="s">
        <v>7</v>
      </c>
    </row>
    <row r="13" spans="1:4" x14ac:dyDescent="0.25">
      <c r="A13" s="1">
        <v>3</v>
      </c>
      <c r="B13" s="4" t="s">
        <v>6</v>
      </c>
    </row>
    <row r="14" spans="1:4" x14ac:dyDescent="0.25">
      <c r="C14" t="s">
        <v>8</v>
      </c>
    </row>
    <row r="15" spans="1:4" x14ac:dyDescent="0.25">
      <c r="D15" t="s">
        <v>10</v>
      </c>
    </row>
    <row r="16" spans="1:4" x14ac:dyDescent="0.25">
      <c r="C16" t="s">
        <v>9</v>
      </c>
    </row>
    <row r="17" spans="4:4" x14ac:dyDescent="0.25">
      <c r="D17" t="s">
        <v>11</v>
      </c>
    </row>
  </sheetData>
  <phoneticPr fontId="1" type="noConversion"/>
  <pageMargins left="0.25" right="0.25" top="1" bottom="1" header="0.5" footer="0.5"/>
  <pageSetup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N69"/>
  <sheetViews>
    <sheetView tabSelected="1" topLeftCell="D1" zoomScale="99" workbookViewId="0">
      <selection activeCell="L40" sqref="L40"/>
    </sheetView>
  </sheetViews>
  <sheetFormatPr defaultColWidth="9.109375" defaultRowHeight="13.2" x14ac:dyDescent="0.25"/>
  <cols>
    <col min="1" max="2" width="9.109375" style="11"/>
    <col min="3" max="3" width="4.5546875" style="11" customWidth="1"/>
    <col min="4" max="4" width="8" style="11" customWidth="1"/>
    <col min="5" max="5" width="14.88671875" style="14" bestFit="1" customWidth="1"/>
    <col min="6" max="6" width="8.21875" style="11" customWidth="1"/>
    <col min="7" max="7" width="6.44140625" style="11" customWidth="1"/>
    <col min="8" max="8" width="6.88671875" style="11" customWidth="1"/>
    <col min="9" max="9" width="9.109375" style="11"/>
    <col min="10" max="10" width="8" style="11" customWidth="1"/>
    <col min="11" max="11" width="9.109375" style="11"/>
    <col min="12" max="12" width="9.88671875" style="11" customWidth="1"/>
    <col min="13" max="13" width="8.44140625" style="12" customWidth="1"/>
    <col min="14" max="14" width="9.109375" style="13"/>
    <col min="15" max="16384" width="9.109375" style="11"/>
  </cols>
  <sheetData>
    <row r="1" spans="3:14" ht="38.25" customHeight="1" x14ac:dyDescent="0.6">
      <c r="C1" s="61" t="s">
        <v>116</v>
      </c>
      <c r="D1" s="61"/>
      <c r="E1" s="61"/>
      <c r="F1" s="61"/>
      <c r="G1" s="61"/>
      <c r="H1" s="61"/>
      <c r="I1" s="61"/>
      <c r="J1" s="61"/>
      <c r="K1" s="61"/>
      <c r="L1" s="61"/>
    </row>
    <row r="2" spans="3:14" ht="29.25" customHeight="1" x14ac:dyDescent="0.55000000000000004">
      <c r="G2" s="15"/>
      <c r="J2" s="14"/>
    </row>
    <row r="3" spans="3:14" ht="23.25" customHeight="1" x14ac:dyDescent="0.4">
      <c r="C3" s="58" t="s">
        <v>22</v>
      </c>
      <c r="D3" s="59"/>
      <c r="E3" s="59"/>
      <c r="F3" s="59"/>
      <c r="G3" s="59"/>
      <c r="H3" s="59"/>
      <c r="I3" s="59"/>
      <c r="J3" s="59"/>
      <c r="K3" s="59"/>
      <c r="L3" s="60"/>
    </row>
    <row r="4" spans="3:14" x14ac:dyDescent="0.25">
      <c r="C4" s="16"/>
      <c r="D4" s="14"/>
      <c r="E4" s="17"/>
      <c r="G4" s="12"/>
      <c r="H4" s="13"/>
      <c r="I4" s="14"/>
      <c r="J4" s="17"/>
      <c r="L4" s="18"/>
    </row>
    <row r="5" spans="3:14" x14ac:dyDescent="0.25">
      <c r="C5" s="16"/>
      <c r="D5" s="35">
        <v>1</v>
      </c>
      <c r="E5" s="36" t="s">
        <v>25</v>
      </c>
      <c r="F5" s="37">
        <v>23500</v>
      </c>
      <c r="G5" s="12"/>
      <c r="H5" s="13"/>
      <c r="I5" s="38"/>
      <c r="K5" s="17"/>
      <c r="L5" s="18"/>
    </row>
    <row r="6" spans="3:14" x14ac:dyDescent="0.25">
      <c r="C6" s="16"/>
      <c r="D6" s="39"/>
      <c r="E6" s="19"/>
      <c r="F6" s="37"/>
      <c r="G6" s="12"/>
      <c r="H6" s="13"/>
      <c r="I6" s="14"/>
      <c r="K6" s="17"/>
      <c r="L6" s="18"/>
    </row>
    <row r="7" spans="3:14" x14ac:dyDescent="0.25">
      <c r="C7" s="16"/>
      <c r="D7" s="35">
        <v>0.1</v>
      </c>
      <c r="E7" s="19" t="s">
        <v>26</v>
      </c>
      <c r="F7" s="37">
        <f>SUM(F5*D7)</f>
        <v>2350</v>
      </c>
      <c r="G7" s="12"/>
      <c r="H7" s="13"/>
      <c r="I7" s="14"/>
      <c r="K7" s="17"/>
      <c r="L7" s="18"/>
    </row>
    <row r="8" spans="3:14" x14ac:dyDescent="0.25">
      <c r="C8" s="16"/>
      <c r="D8" s="35">
        <v>0.15</v>
      </c>
      <c r="E8" s="19" t="s">
        <v>13</v>
      </c>
      <c r="F8" s="37">
        <f>SUM(F5*D8)</f>
        <v>3525</v>
      </c>
      <c r="G8" s="12"/>
      <c r="H8" s="13"/>
      <c r="I8" s="38"/>
      <c r="K8" s="17"/>
      <c r="L8" s="18"/>
    </row>
    <row r="9" spans="3:14" x14ac:dyDescent="0.25">
      <c r="C9" s="16"/>
      <c r="D9" s="35">
        <v>0.75</v>
      </c>
      <c r="E9" s="19" t="s">
        <v>14</v>
      </c>
      <c r="F9" s="37">
        <f>SUM(F5*D9)</f>
        <v>17625</v>
      </c>
      <c r="G9" s="12"/>
      <c r="H9" s="13"/>
      <c r="I9" s="38"/>
      <c r="K9" s="17"/>
      <c r="L9" s="18"/>
    </row>
    <row r="10" spans="3:14" x14ac:dyDescent="0.25">
      <c r="C10" s="16"/>
      <c r="D10" s="14"/>
      <c r="E10" s="17"/>
      <c r="G10" s="12"/>
      <c r="H10" s="13"/>
      <c r="I10" s="14"/>
      <c r="J10" s="17"/>
      <c r="L10" s="18"/>
    </row>
    <row r="11" spans="3:14" s="19" customFormat="1" x14ac:dyDescent="0.25">
      <c r="C11" s="20"/>
      <c r="D11" s="56" t="s">
        <v>38</v>
      </c>
      <c r="E11" s="56"/>
      <c r="G11" s="41" t="s">
        <v>28</v>
      </c>
      <c r="H11" s="21" t="s">
        <v>29</v>
      </c>
      <c r="I11" s="40"/>
      <c r="J11" s="37" t="s">
        <v>24</v>
      </c>
      <c r="L11" s="22"/>
      <c r="M11" s="23"/>
      <c r="N11" s="21"/>
    </row>
    <row r="12" spans="3:14" x14ac:dyDescent="0.25">
      <c r="C12" s="16"/>
      <c r="D12" s="14"/>
      <c r="E12" s="17"/>
      <c r="G12" s="12"/>
      <c r="H12" s="13"/>
      <c r="I12" s="14"/>
      <c r="J12" s="17"/>
      <c r="L12" s="18"/>
    </row>
    <row r="13" spans="3:14" x14ac:dyDescent="0.25">
      <c r="C13" s="16"/>
      <c r="D13" s="24">
        <v>0.35</v>
      </c>
      <c r="E13" s="14" t="s">
        <v>15</v>
      </c>
      <c r="F13" s="25">
        <f>SUM(F9*D13)</f>
        <v>6168.75</v>
      </c>
      <c r="G13" s="43" t="s">
        <v>78</v>
      </c>
      <c r="H13" s="13" t="s">
        <v>79</v>
      </c>
      <c r="I13" s="38" t="s">
        <v>80</v>
      </c>
      <c r="J13" s="44" t="s">
        <v>72</v>
      </c>
      <c r="K13" s="17" t="s">
        <v>69</v>
      </c>
      <c r="L13" s="18"/>
    </row>
    <row r="14" spans="3:14" x14ac:dyDescent="0.25">
      <c r="C14" s="16"/>
      <c r="D14" s="24">
        <v>0.2</v>
      </c>
      <c r="E14" s="1" t="s">
        <v>85</v>
      </c>
      <c r="F14" s="25">
        <f>SUM(F9*D14)</f>
        <v>3525</v>
      </c>
      <c r="G14" s="43" t="s">
        <v>31</v>
      </c>
      <c r="H14" s="13" t="s">
        <v>81</v>
      </c>
      <c r="I14" s="38" t="s">
        <v>51</v>
      </c>
      <c r="J14" s="44" t="s">
        <v>72</v>
      </c>
      <c r="K14" s="17" t="s">
        <v>69</v>
      </c>
      <c r="L14" s="18"/>
    </row>
    <row r="15" spans="3:14" x14ac:dyDescent="0.25">
      <c r="C15" s="16"/>
      <c r="D15" s="24">
        <v>0.2</v>
      </c>
      <c r="E15" s="14" t="s">
        <v>85</v>
      </c>
      <c r="F15" s="25">
        <f>SUM(F9*D15)</f>
        <v>3525</v>
      </c>
      <c r="G15" s="43" t="s">
        <v>31</v>
      </c>
      <c r="H15" s="13" t="s">
        <v>73</v>
      </c>
      <c r="I15" s="38" t="s">
        <v>74</v>
      </c>
      <c r="J15" s="44" t="s">
        <v>117</v>
      </c>
      <c r="K15" s="17" t="s">
        <v>118</v>
      </c>
      <c r="L15" s="18"/>
    </row>
    <row r="16" spans="3:14" x14ac:dyDescent="0.25">
      <c r="C16" s="16"/>
      <c r="D16" s="24">
        <v>7.0000000000000007E-2</v>
      </c>
      <c r="E16" s="14" t="s">
        <v>59</v>
      </c>
      <c r="F16" s="25">
        <f>SUM(F9*D16)</f>
        <v>1233.7500000000002</v>
      </c>
      <c r="G16" s="43" t="s">
        <v>30</v>
      </c>
      <c r="H16" s="13" t="s">
        <v>70</v>
      </c>
      <c r="I16" s="38" t="s">
        <v>71</v>
      </c>
      <c r="J16" s="44" t="s">
        <v>88</v>
      </c>
      <c r="K16" s="17" t="s">
        <v>89</v>
      </c>
      <c r="L16" s="18"/>
    </row>
    <row r="17" spans="3:14" x14ac:dyDescent="0.25">
      <c r="C17" s="16"/>
      <c r="D17" s="24">
        <v>7.0000000000000007E-2</v>
      </c>
      <c r="E17" s="14" t="s">
        <v>59</v>
      </c>
      <c r="F17" s="25">
        <f>SUM(F9*D17)</f>
        <v>1233.7500000000002</v>
      </c>
      <c r="G17" s="43" t="s">
        <v>30</v>
      </c>
      <c r="H17" s="13" t="s">
        <v>82</v>
      </c>
      <c r="I17" s="38" t="s">
        <v>83</v>
      </c>
      <c r="J17" s="44" t="s">
        <v>82</v>
      </c>
      <c r="K17" s="17" t="s">
        <v>49</v>
      </c>
      <c r="L17" s="18"/>
    </row>
    <row r="18" spans="3:14" x14ac:dyDescent="0.25">
      <c r="C18" s="16"/>
      <c r="D18" s="24">
        <v>7.0000000000000007E-2</v>
      </c>
      <c r="E18" s="14" t="s">
        <v>59</v>
      </c>
      <c r="F18" s="25">
        <f>SUM(F9*D18)</f>
        <v>1233.7500000000002</v>
      </c>
      <c r="G18" s="43" t="s">
        <v>30</v>
      </c>
      <c r="H18" s="13" t="s">
        <v>82</v>
      </c>
      <c r="I18" s="38" t="s">
        <v>84</v>
      </c>
      <c r="J18" s="44" t="s">
        <v>56</v>
      </c>
      <c r="K18" s="17" t="s">
        <v>57</v>
      </c>
      <c r="L18" s="18"/>
    </row>
    <row r="19" spans="3:14" x14ac:dyDescent="0.25">
      <c r="C19" s="16"/>
      <c r="D19" s="24">
        <v>0.04</v>
      </c>
      <c r="E19" s="14" t="s">
        <v>86</v>
      </c>
      <c r="F19" s="25">
        <f>SUM(F9*D19)</f>
        <v>705</v>
      </c>
      <c r="G19" s="43" t="s">
        <v>64</v>
      </c>
      <c r="H19" s="13" t="s">
        <v>87</v>
      </c>
      <c r="I19" s="38" t="s">
        <v>57</v>
      </c>
      <c r="J19" s="44" t="s">
        <v>82</v>
      </c>
      <c r="K19" s="17" t="s">
        <v>49</v>
      </c>
      <c r="L19" s="18"/>
    </row>
    <row r="20" spans="3:14" x14ac:dyDescent="0.25">
      <c r="C20" s="16"/>
      <c r="D20" s="24"/>
      <c r="F20" s="25"/>
      <c r="G20" s="43"/>
      <c r="H20" s="13"/>
      <c r="I20" s="38"/>
      <c r="J20" s="44"/>
      <c r="K20" s="17"/>
      <c r="L20" s="18"/>
    </row>
    <row r="21" spans="3:14" x14ac:dyDescent="0.25">
      <c r="C21" s="16"/>
      <c r="D21" s="24"/>
      <c r="F21" s="25"/>
      <c r="G21" s="43"/>
      <c r="H21" s="13"/>
      <c r="I21" s="38"/>
      <c r="J21" s="44"/>
      <c r="K21" s="17"/>
      <c r="L21" s="18"/>
    </row>
    <row r="22" spans="3:14" x14ac:dyDescent="0.25">
      <c r="C22" s="16"/>
      <c r="D22" s="24"/>
      <c r="F22" s="25"/>
      <c r="G22" s="43"/>
      <c r="H22" s="13"/>
      <c r="I22" s="38"/>
      <c r="J22" s="44"/>
      <c r="K22" s="17"/>
      <c r="L22" s="18"/>
    </row>
    <row r="23" spans="3:14" x14ac:dyDescent="0.25">
      <c r="C23" s="16"/>
      <c r="D23" s="65" t="s">
        <v>39</v>
      </c>
      <c r="E23" s="65"/>
      <c r="F23" s="37"/>
      <c r="G23" s="41"/>
      <c r="H23" s="50" t="s">
        <v>23</v>
      </c>
      <c r="I23" s="39"/>
      <c r="J23" s="37" t="s">
        <v>24</v>
      </c>
      <c r="K23" s="17"/>
      <c r="L23" s="18"/>
    </row>
    <row r="24" spans="3:14" s="19" customFormat="1" x14ac:dyDescent="0.25">
      <c r="C24" s="16"/>
      <c r="D24" s="24"/>
      <c r="E24" s="17"/>
      <c r="F24" s="17"/>
      <c r="G24" s="43"/>
      <c r="H24" s="13"/>
      <c r="I24" s="14"/>
      <c r="J24" s="17"/>
      <c r="K24" s="17"/>
      <c r="L24" s="22"/>
      <c r="M24" s="12"/>
      <c r="N24" s="21"/>
    </row>
    <row r="25" spans="3:14" x14ac:dyDescent="0.25">
      <c r="C25" s="16"/>
      <c r="D25" s="24">
        <v>0.3</v>
      </c>
      <c r="E25" s="1" t="s">
        <v>67</v>
      </c>
      <c r="F25" s="25">
        <f>(F8*D25)</f>
        <v>1057.5</v>
      </c>
      <c r="G25" s="43" t="s">
        <v>30</v>
      </c>
      <c r="H25" s="13" t="s">
        <v>88</v>
      </c>
      <c r="I25" s="14" t="s">
        <v>89</v>
      </c>
      <c r="J25" s="13" t="s">
        <v>88</v>
      </c>
      <c r="K25" s="17" t="s">
        <v>89</v>
      </c>
      <c r="L25" s="18"/>
    </row>
    <row r="26" spans="3:14" x14ac:dyDescent="0.25">
      <c r="C26" s="16"/>
      <c r="D26" s="24">
        <v>0.23</v>
      </c>
      <c r="E26" s="14" t="s">
        <v>32</v>
      </c>
      <c r="F26" s="25">
        <f>F8*D26</f>
        <v>810.75</v>
      </c>
      <c r="G26" s="43" t="s">
        <v>64</v>
      </c>
      <c r="H26" s="13" t="s">
        <v>73</v>
      </c>
      <c r="I26" s="14" t="s">
        <v>74</v>
      </c>
      <c r="J26" s="13" t="s">
        <v>117</v>
      </c>
      <c r="K26" s="17" t="s">
        <v>118</v>
      </c>
      <c r="L26" s="18"/>
    </row>
    <row r="27" spans="3:14" x14ac:dyDescent="0.25">
      <c r="C27" s="16"/>
      <c r="D27" s="24">
        <v>0.18</v>
      </c>
      <c r="E27" s="14" t="s">
        <v>97</v>
      </c>
      <c r="F27" s="25">
        <f>F8*D27</f>
        <v>634.5</v>
      </c>
      <c r="G27" s="43" t="s">
        <v>90</v>
      </c>
      <c r="H27" s="27" t="s">
        <v>91</v>
      </c>
      <c r="I27" s="38" t="s">
        <v>92</v>
      </c>
      <c r="J27" s="44" t="s">
        <v>117</v>
      </c>
      <c r="K27" s="17" t="s">
        <v>118</v>
      </c>
      <c r="L27" s="18"/>
    </row>
    <row r="28" spans="3:14" x14ac:dyDescent="0.25">
      <c r="C28" s="16"/>
      <c r="D28" s="24">
        <v>0.105</v>
      </c>
      <c r="E28" s="14" t="s">
        <v>59</v>
      </c>
      <c r="F28" s="25">
        <f>F8*D28</f>
        <v>370.125</v>
      </c>
      <c r="G28" s="43" t="s">
        <v>93</v>
      </c>
      <c r="H28" s="27" t="s">
        <v>75</v>
      </c>
      <c r="I28" s="38" t="s">
        <v>94</v>
      </c>
      <c r="J28" s="44" t="s">
        <v>119</v>
      </c>
      <c r="K28" s="17" t="s">
        <v>120</v>
      </c>
      <c r="L28" s="18"/>
      <c r="N28" s="27"/>
    </row>
    <row r="29" spans="3:14" x14ac:dyDescent="0.25">
      <c r="C29" s="16"/>
      <c r="D29" s="24">
        <v>0.105</v>
      </c>
      <c r="E29" s="14" t="s">
        <v>59</v>
      </c>
      <c r="F29" s="25">
        <f>F8*D29</f>
        <v>370.125</v>
      </c>
      <c r="G29" s="43" t="s">
        <v>93</v>
      </c>
      <c r="H29" s="27" t="s">
        <v>79</v>
      </c>
      <c r="I29" s="38" t="s">
        <v>80</v>
      </c>
      <c r="J29" s="44" t="s">
        <v>72</v>
      </c>
      <c r="K29" s="17" t="s">
        <v>69</v>
      </c>
      <c r="L29" s="18"/>
      <c r="N29" s="27"/>
    </row>
    <row r="30" spans="3:14" x14ac:dyDescent="0.25">
      <c r="C30" s="16"/>
      <c r="D30" s="24">
        <v>2.6700000000000002E-2</v>
      </c>
      <c r="E30" s="14" t="s">
        <v>65</v>
      </c>
      <c r="F30" s="25">
        <f>F8*D30</f>
        <v>94.117500000000007</v>
      </c>
      <c r="G30" s="14">
        <v>-3</v>
      </c>
      <c r="H30" s="27" t="s">
        <v>82</v>
      </c>
      <c r="I30" s="38" t="s">
        <v>84</v>
      </c>
      <c r="J30" s="44" t="s">
        <v>56</v>
      </c>
      <c r="K30" s="17" t="s">
        <v>57</v>
      </c>
      <c r="L30" s="18"/>
      <c r="N30" s="27"/>
    </row>
    <row r="31" spans="3:14" x14ac:dyDescent="0.25">
      <c r="C31" s="16"/>
      <c r="D31" s="24">
        <v>2.6700000000000002E-2</v>
      </c>
      <c r="E31" s="14" t="s">
        <v>65</v>
      </c>
      <c r="F31" s="25">
        <f>F8*D31</f>
        <v>94.117500000000007</v>
      </c>
      <c r="G31" s="14">
        <v>-3</v>
      </c>
      <c r="H31" s="27" t="s">
        <v>66</v>
      </c>
      <c r="I31" s="38" t="s">
        <v>57</v>
      </c>
      <c r="J31" s="44" t="s">
        <v>88</v>
      </c>
      <c r="K31" s="17" t="s">
        <v>89</v>
      </c>
      <c r="L31" s="18"/>
      <c r="N31" s="27"/>
    </row>
    <row r="32" spans="3:14" x14ac:dyDescent="0.25">
      <c r="C32" s="16"/>
      <c r="D32" s="24">
        <v>2.6700000000000002E-2</v>
      </c>
      <c r="E32" s="14" t="s">
        <v>65</v>
      </c>
      <c r="F32" s="25">
        <f>F8*D32</f>
        <v>94.117500000000007</v>
      </c>
      <c r="G32" s="14">
        <v>-3</v>
      </c>
      <c r="H32" s="27" t="s">
        <v>95</v>
      </c>
      <c r="I32" s="38" t="s">
        <v>96</v>
      </c>
      <c r="J32" s="44" t="s">
        <v>60</v>
      </c>
      <c r="K32" s="17" t="s">
        <v>61</v>
      </c>
      <c r="L32" s="18"/>
      <c r="N32" s="27"/>
    </row>
    <row r="33" spans="3:14" x14ac:dyDescent="0.25">
      <c r="C33" s="16"/>
      <c r="D33" s="24"/>
      <c r="F33" s="25"/>
      <c r="G33" s="14"/>
      <c r="H33" s="27"/>
      <c r="I33" s="38"/>
      <c r="J33" s="44"/>
      <c r="K33" s="17"/>
      <c r="L33" s="18"/>
      <c r="N33" s="27"/>
    </row>
    <row r="34" spans="3:14" x14ac:dyDescent="0.25">
      <c r="C34" s="16"/>
      <c r="D34" s="24"/>
      <c r="F34" s="25"/>
      <c r="G34" s="26"/>
      <c r="H34" s="33"/>
      <c r="J34" s="34"/>
      <c r="K34" s="17"/>
    </row>
    <row r="35" spans="3:14" ht="24" customHeight="1" x14ac:dyDescent="0.4">
      <c r="C35" s="62" t="s">
        <v>36</v>
      </c>
      <c r="D35" s="63"/>
      <c r="E35" s="63"/>
      <c r="F35" s="63"/>
      <c r="G35" s="63"/>
      <c r="H35" s="63"/>
      <c r="I35" s="63"/>
      <c r="J35" s="63"/>
      <c r="K35" s="63"/>
      <c r="L35" s="64"/>
    </row>
    <row r="36" spans="3:14" ht="12.75" customHeight="1" x14ac:dyDescent="0.4">
      <c r="C36" s="16"/>
      <c r="D36" s="48"/>
      <c r="E36" s="11"/>
      <c r="L36" s="18"/>
    </row>
    <row r="37" spans="3:14" ht="12.75" customHeight="1" x14ac:dyDescent="0.25">
      <c r="C37" s="16"/>
      <c r="D37" s="56" t="s">
        <v>40</v>
      </c>
      <c r="E37" s="56"/>
      <c r="G37" s="49" t="s">
        <v>28</v>
      </c>
      <c r="H37" s="6" t="s">
        <v>23</v>
      </c>
      <c r="J37" s="19" t="s">
        <v>24</v>
      </c>
      <c r="L37" s="18"/>
    </row>
    <row r="38" spans="3:14" x14ac:dyDescent="0.25">
      <c r="C38" s="16"/>
      <c r="D38" s="14"/>
      <c r="E38" s="11"/>
      <c r="G38" s="14"/>
      <c r="L38" s="18"/>
    </row>
    <row r="39" spans="3:14" x14ac:dyDescent="0.25">
      <c r="C39" s="16"/>
      <c r="D39" s="24">
        <v>0.75</v>
      </c>
      <c r="E39" s="42" t="s">
        <v>15</v>
      </c>
      <c r="F39" s="25">
        <f>SUM(F7*D39)</f>
        <v>1762.5</v>
      </c>
      <c r="G39" s="14">
        <v>140</v>
      </c>
      <c r="H39" s="11" t="s">
        <v>79</v>
      </c>
      <c r="I39" s="11" t="s">
        <v>80</v>
      </c>
      <c r="J39" s="11" t="s">
        <v>72</v>
      </c>
      <c r="K39" s="11" t="s">
        <v>69</v>
      </c>
      <c r="L39" s="18"/>
    </row>
    <row r="40" spans="3:14" x14ac:dyDescent="0.25">
      <c r="C40" s="28"/>
      <c r="D40" s="45">
        <v>0.25</v>
      </c>
      <c r="E40" s="46" t="s">
        <v>32</v>
      </c>
      <c r="F40" s="47">
        <f>SUM(F7*D40)</f>
        <v>587.5</v>
      </c>
      <c r="G40" s="30">
        <v>150</v>
      </c>
      <c r="H40" s="29" t="s">
        <v>48</v>
      </c>
      <c r="I40" s="29" t="s">
        <v>63</v>
      </c>
      <c r="J40" s="29" t="s">
        <v>52</v>
      </c>
      <c r="K40" s="29" t="s">
        <v>53</v>
      </c>
      <c r="L40" s="31"/>
    </row>
    <row r="42" spans="3:14" ht="24.6" customHeight="1" x14ac:dyDescent="0.4">
      <c r="C42" s="62" t="s">
        <v>27</v>
      </c>
      <c r="D42" s="63"/>
      <c r="E42" s="63"/>
      <c r="F42" s="63"/>
      <c r="G42" s="63"/>
      <c r="H42" s="63"/>
      <c r="I42" s="63"/>
      <c r="J42" s="63"/>
      <c r="K42" s="63"/>
      <c r="L42" s="64"/>
    </row>
    <row r="43" spans="3:14" x14ac:dyDescent="0.25">
      <c r="C43" s="16"/>
      <c r="F43" s="14"/>
      <c r="G43" s="17"/>
      <c r="L43" s="32"/>
    </row>
    <row r="44" spans="3:14" x14ac:dyDescent="0.25">
      <c r="C44" s="16"/>
      <c r="E44" s="35">
        <v>1</v>
      </c>
      <c r="F44" s="49" t="s">
        <v>46</v>
      </c>
      <c r="H44" s="37">
        <v>910</v>
      </c>
      <c r="I44" s="19" t="s">
        <v>23</v>
      </c>
      <c r="L44" s="32"/>
    </row>
    <row r="45" spans="3:14" x14ac:dyDescent="0.25">
      <c r="C45" s="16"/>
      <c r="F45" s="14"/>
      <c r="H45" s="17"/>
      <c r="L45" s="32"/>
    </row>
    <row r="46" spans="3:14" x14ac:dyDescent="0.25">
      <c r="C46" s="16"/>
      <c r="E46" s="24">
        <v>0.35</v>
      </c>
      <c r="F46" s="14" t="s">
        <v>15</v>
      </c>
      <c r="H46" s="17">
        <f>SUM(H44*E46)</f>
        <v>318.5</v>
      </c>
      <c r="I46" s="13" t="s">
        <v>98</v>
      </c>
      <c r="J46" s="11" t="s">
        <v>80</v>
      </c>
      <c r="L46" s="32"/>
    </row>
    <row r="47" spans="3:14" x14ac:dyDescent="0.25">
      <c r="C47" s="16"/>
      <c r="E47" s="24">
        <v>0.20499999999999999</v>
      </c>
      <c r="F47" s="14" t="s">
        <v>85</v>
      </c>
      <c r="H47" s="17">
        <f>SUM(H44*E47)</f>
        <v>186.54999999999998</v>
      </c>
      <c r="I47" s="13" t="s">
        <v>50</v>
      </c>
      <c r="J47" s="11" t="s">
        <v>51</v>
      </c>
      <c r="L47" s="32"/>
    </row>
    <row r="48" spans="3:14" x14ac:dyDescent="0.25">
      <c r="C48" s="16"/>
      <c r="E48" s="24">
        <v>0.20499999999999999</v>
      </c>
      <c r="F48" s="14" t="s">
        <v>85</v>
      </c>
      <c r="H48" s="17">
        <f>SUM(H44*E48)</f>
        <v>186.54999999999998</v>
      </c>
      <c r="I48" s="13" t="s">
        <v>73</v>
      </c>
      <c r="J48" s="11" t="s">
        <v>74</v>
      </c>
      <c r="L48" s="32"/>
    </row>
    <row r="49" spans="3:13" x14ac:dyDescent="0.25">
      <c r="C49" s="16"/>
      <c r="E49" s="24">
        <v>0.08</v>
      </c>
      <c r="F49" s="1" t="s">
        <v>59</v>
      </c>
      <c r="H49" s="17">
        <f>SUM(H44*E49)</f>
        <v>72.8</v>
      </c>
      <c r="I49" s="13" t="s">
        <v>70</v>
      </c>
      <c r="J49" s="11" t="s">
        <v>71</v>
      </c>
      <c r="L49" s="32"/>
    </row>
    <row r="50" spans="3:13" x14ac:dyDescent="0.25">
      <c r="C50" s="16"/>
      <c r="E50" s="24">
        <v>0.08</v>
      </c>
      <c r="F50" s="14" t="s">
        <v>59</v>
      </c>
      <c r="H50" s="17">
        <f>SUM(H44*E50)</f>
        <v>72.8</v>
      </c>
      <c r="I50" s="13" t="s">
        <v>82</v>
      </c>
      <c r="J50" s="11" t="s">
        <v>83</v>
      </c>
      <c r="L50" s="32"/>
    </row>
    <row r="51" spans="3:13" x14ac:dyDescent="0.25">
      <c r="C51" s="16"/>
      <c r="E51" s="24">
        <v>0.08</v>
      </c>
      <c r="F51" s="14" t="s">
        <v>59</v>
      </c>
      <c r="H51" s="17">
        <f>SUM(H44*E51)</f>
        <v>72.8</v>
      </c>
      <c r="I51" s="13" t="s">
        <v>82</v>
      </c>
      <c r="J51" s="11" t="s">
        <v>99</v>
      </c>
      <c r="L51" s="32"/>
    </row>
    <row r="52" spans="3:13" x14ac:dyDescent="0.25">
      <c r="E52" s="24"/>
      <c r="F52" s="14"/>
      <c r="G52" s="17"/>
      <c r="I52" s="13"/>
      <c r="L52" s="17"/>
    </row>
    <row r="53" spans="3:13" ht="22.8" x14ac:dyDescent="0.4">
      <c r="C53" s="62" t="s">
        <v>37</v>
      </c>
      <c r="D53" s="63"/>
      <c r="E53" s="63"/>
      <c r="F53" s="63"/>
      <c r="G53" s="63"/>
      <c r="H53" s="63"/>
      <c r="I53" s="63"/>
      <c r="J53" s="63"/>
      <c r="K53" s="63"/>
      <c r="L53" s="64"/>
      <c r="M53" s="11"/>
    </row>
    <row r="54" spans="3:13" x14ac:dyDescent="0.25">
      <c r="C54" s="16"/>
      <c r="D54" s="4" t="s">
        <v>33</v>
      </c>
      <c r="E54" s="11"/>
      <c r="L54" s="18"/>
      <c r="M54" s="11"/>
    </row>
    <row r="55" spans="3:13" x14ac:dyDescent="0.25">
      <c r="C55" s="16"/>
      <c r="D55" s="49" t="s">
        <v>41</v>
      </c>
      <c r="E55" s="4" t="s">
        <v>42</v>
      </c>
      <c r="F55" s="51" t="s">
        <v>43</v>
      </c>
      <c r="H55" s="56" t="s">
        <v>44</v>
      </c>
      <c r="I55" s="56"/>
      <c r="K55" s="4" t="s">
        <v>45</v>
      </c>
      <c r="L55" s="18"/>
      <c r="M55" s="11"/>
    </row>
    <row r="56" spans="3:13" x14ac:dyDescent="0.25">
      <c r="C56" s="16"/>
      <c r="D56" s="14">
        <v>12</v>
      </c>
      <c r="E56" s="11" t="s">
        <v>100</v>
      </c>
      <c r="F56" s="17">
        <v>151</v>
      </c>
      <c r="L56" s="18"/>
      <c r="M56" s="11"/>
    </row>
    <row r="57" spans="3:13" x14ac:dyDescent="0.25">
      <c r="C57" s="16"/>
      <c r="D57" s="14">
        <v>13</v>
      </c>
      <c r="E57" s="11" t="s">
        <v>101</v>
      </c>
      <c r="F57" s="17">
        <v>151</v>
      </c>
      <c r="H57" s="49" t="s">
        <v>41</v>
      </c>
      <c r="I57" s="4" t="s">
        <v>42</v>
      </c>
      <c r="K57" s="4" t="s">
        <v>42</v>
      </c>
      <c r="L57" s="18"/>
    </row>
    <row r="58" spans="3:13" x14ac:dyDescent="0.25">
      <c r="C58" s="16"/>
      <c r="D58" s="14">
        <v>14</v>
      </c>
      <c r="E58" s="11" t="s">
        <v>102</v>
      </c>
      <c r="F58" s="17">
        <v>151</v>
      </c>
      <c r="H58" s="66" t="s">
        <v>106</v>
      </c>
      <c r="I58" s="11" t="s">
        <v>48</v>
      </c>
      <c r="J58" s="55" t="s">
        <v>63</v>
      </c>
      <c r="K58" s="52" t="s">
        <v>83</v>
      </c>
      <c r="L58" s="67" t="s">
        <v>69</v>
      </c>
    </row>
    <row r="59" spans="3:13" x14ac:dyDescent="0.25">
      <c r="C59" s="16"/>
      <c r="D59" s="14"/>
      <c r="E59" s="11"/>
      <c r="F59" s="17"/>
      <c r="H59" s="14">
        <v>3</v>
      </c>
      <c r="I59" s="11" t="s">
        <v>91</v>
      </c>
      <c r="J59" s="11" t="s">
        <v>92</v>
      </c>
      <c r="K59" s="52" t="s">
        <v>110</v>
      </c>
      <c r="L59" s="68" t="s">
        <v>111</v>
      </c>
    </row>
    <row r="60" spans="3:13" x14ac:dyDescent="0.25">
      <c r="C60" s="16"/>
      <c r="D60" s="14"/>
      <c r="E60" s="11"/>
      <c r="H60" s="14">
        <v>4</v>
      </c>
      <c r="I60" s="11" t="s">
        <v>48</v>
      </c>
      <c r="J60" s="11" t="s">
        <v>63</v>
      </c>
      <c r="K60" s="52" t="s">
        <v>112</v>
      </c>
      <c r="L60" s="68" t="s">
        <v>113</v>
      </c>
    </row>
    <row r="61" spans="3:13" x14ac:dyDescent="0.25">
      <c r="C61" s="16"/>
      <c r="D61" s="6" t="s">
        <v>34</v>
      </c>
      <c r="E61" s="11"/>
      <c r="H61" s="14">
        <v>6</v>
      </c>
      <c r="I61" t="s">
        <v>70</v>
      </c>
      <c r="J61" s="11" t="s">
        <v>71</v>
      </c>
      <c r="K61" s="52" t="s">
        <v>48</v>
      </c>
      <c r="L61" s="18" t="s">
        <v>63</v>
      </c>
    </row>
    <row r="62" spans="3:13" x14ac:dyDescent="0.25">
      <c r="C62" s="16"/>
      <c r="D62" s="49" t="s">
        <v>41</v>
      </c>
      <c r="E62" s="4" t="s">
        <v>42</v>
      </c>
      <c r="F62" s="51" t="s">
        <v>43</v>
      </c>
      <c r="H62" s="1">
        <v>7</v>
      </c>
      <c r="I62" t="s">
        <v>107</v>
      </c>
      <c r="J62" s="11" t="s">
        <v>108</v>
      </c>
      <c r="K62" s="52" t="s">
        <v>82</v>
      </c>
      <c r="L62" s="18" t="s">
        <v>62</v>
      </c>
    </row>
    <row r="63" spans="3:13" x14ac:dyDescent="0.25">
      <c r="C63" s="16"/>
      <c r="D63" s="14">
        <v>3</v>
      </c>
      <c r="E63" t="s">
        <v>103</v>
      </c>
      <c r="F63" s="7">
        <v>91</v>
      </c>
      <c r="H63" s="1">
        <v>13</v>
      </c>
      <c r="I63" t="s">
        <v>52</v>
      </c>
      <c r="J63" s="11" t="s">
        <v>58</v>
      </c>
      <c r="K63" s="52" t="s">
        <v>54</v>
      </c>
      <c r="L63" s="18" t="s">
        <v>55</v>
      </c>
    </row>
    <row r="64" spans="3:13" x14ac:dyDescent="0.25">
      <c r="C64" s="16"/>
      <c r="D64" s="14">
        <v>7</v>
      </c>
      <c r="E64" t="s">
        <v>104</v>
      </c>
      <c r="F64" s="7">
        <v>91</v>
      </c>
      <c r="H64" s="1">
        <v>15</v>
      </c>
      <c r="I64" t="s">
        <v>52</v>
      </c>
      <c r="J64" s="11" t="s">
        <v>109</v>
      </c>
      <c r="K64" s="52" t="s">
        <v>91</v>
      </c>
      <c r="L64" s="18" t="s">
        <v>92</v>
      </c>
    </row>
    <row r="65" spans="3:12" x14ac:dyDescent="0.25">
      <c r="C65" s="16"/>
      <c r="D65" s="14">
        <v>8</v>
      </c>
      <c r="E65" t="s">
        <v>105</v>
      </c>
      <c r="F65" s="7">
        <v>91</v>
      </c>
      <c r="H65" s="1">
        <v>16</v>
      </c>
      <c r="I65" t="s">
        <v>76</v>
      </c>
      <c r="J65" s="11" t="s">
        <v>77</v>
      </c>
      <c r="K65" s="52" t="s">
        <v>114</v>
      </c>
      <c r="L65" s="18" t="s">
        <v>115</v>
      </c>
    </row>
    <row r="66" spans="3:12" x14ac:dyDescent="0.25">
      <c r="C66" s="16"/>
      <c r="D66" s="14">
        <v>10</v>
      </c>
      <c r="E66" t="s">
        <v>35</v>
      </c>
      <c r="F66" s="7">
        <v>91</v>
      </c>
      <c r="H66" s="1">
        <v>17</v>
      </c>
      <c r="I66" t="s">
        <v>91</v>
      </c>
      <c r="J66" s="11" t="s">
        <v>92</v>
      </c>
      <c r="K66" s="52" t="s">
        <v>52</v>
      </c>
      <c r="L66" s="18" t="s">
        <v>80</v>
      </c>
    </row>
    <row r="67" spans="3:12" x14ac:dyDescent="0.25">
      <c r="C67" s="16"/>
      <c r="D67" s="14">
        <v>13</v>
      </c>
      <c r="E67" t="s">
        <v>68</v>
      </c>
      <c r="F67" s="7">
        <v>91</v>
      </c>
      <c r="K67"/>
      <c r="L67" s="18"/>
    </row>
    <row r="68" spans="3:12" ht="15.6" x14ac:dyDescent="0.3">
      <c r="C68" s="28"/>
      <c r="D68" s="30"/>
      <c r="E68" s="53"/>
      <c r="F68" s="54"/>
      <c r="G68" s="29"/>
      <c r="H68" s="29"/>
      <c r="I68" s="57" t="s">
        <v>47</v>
      </c>
      <c r="J68" s="57"/>
      <c r="K68" s="57"/>
      <c r="L68" s="31"/>
    </row>
    <row r="69" spans="3:12" x14ac:dyDescent="0.25">
      <c r="L69" s="12"/>
    </row>
  </sheetData>
  <mergeCells count="10">
    <mergeCell ref="H55:I55"/>
    <mergeCell ref="I68:K68"/>
    <mergeCell ref="C3:L3"/>
    <mergeCell ref="C1:L1"/>
    <mergeCell ref="C35:L35"/>
    <mergeCell ref="C42:L42"/>
    <mergeCell ref="C53:L53"/>
    <mergeCell ref="D11:E11"/>
    <mergeCell ref="D23:E23"/>
    <mergeCell ref="D37:E37"/>
  </mergeCells>
  <phoneticPr fontId="1" type="noConversion"/>
  <pageMargins left="0" right="0.25" top="0.25" bottom="0.25" header="0.5" footer="0.5"/>
  <pageSetup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32"/>
  <sheetViews>
    <sheetView workbookViewId="0">
      <selection activeCell="I13" sqref="I13"/>
    </sheetView>
  </sheetViews>
  <sheetFormatPr defaultRowHeight="13.2" x14ac:dyDescent="0.25"/>
  <sheetData>
    <row r="3" spans="1:3" x14ac:dyDescent="0.25">
      <c r="A3" s="1"/>
      <c r="B3" s="9" t="s">
        <v>22</v>
      </c>
    </row>
    <row r="4" spans="1:3" x14ac:dyDescent="0.25">
      <c r="A4" s="1"/>
      <c r="B4" s="7"/>
    </row>
    <row r="5" spans="1:3" x14ac:dyDescent="0.25">
      <c r="A5" s="8">
        <v>1</v>
      </c>
      <c r="B5" t="s">
        <v>12</v>
      </c>
      <c r="C5" s="7">
        <v>16425</v>
      </c>
    </row>
    <row r="6" spans="1:3" x14ac:dyDescent="0.25">
      <c r="A6" s="1"/>
      <c r="C6" s="7"/>
    </row>
    <row r="7" spans="1:3" x14ac:dyDescent="0.25">
      <c r="A7" s="8">
        <v>0.1</v>
      </c>
      <c r="B7" t="s">
        <v>26</v>
      </c>
      <c r="C7" s="7">
        <f>SUM(C5*0.1)</f>
        <v>1642.5</v>
      </c>
    </row>
    <row r="8" spans="1:3" x14ac:dyDescent="0.25">
      <c r="A8" s="8">
        <v>0.15</v>
      </c>
      <c r="B8" t="s">
        <v>13</v>
      </c>
      <c r="C8" s="7">
        <f>SUM(C5*0.15)</f>
        <v>2463.75</v>
      </c>
    </row>
    <row r="9" spans="1:3" x14ac:dyDescent="0.25">
      <c r="A9" s="8">
        <v>0.75</v>
      </c>
      <c r="B9" t="s">
        <v>14</v>
      </c>
      <c r="C9" s="7">
        <f>SUM(C5*0.75)</f>
        <v>12318.75</v>
      </c>
    </row>
    <row r="10" spans="1:3" x14ac:dyDescent="0.25">
      <c r="A10" s="1"/>
      <c r="B10" s="7"/>
    </row>
    <row r="11" spans="1:3" x14ac:dyDescent="0.25">
      <c r="A11" s="3" t="s">
        <v>21</v>
      </c>
      <c r="B11" s="7"/>
    </row>
    <row r="12" spans="1:3" x14ac:dyDescent="0.25">
      <c r="A12" s="1"/>
      <c r="B12" s="7"/>
    </row>
    <row r="13" spans="1:3" x14ac:dyDescent="0.25">
      <c r="A13" s="8">
        <v>0.35</v>
      </c>
      <c r="B13" s="1" t="s">
        <v>15</v>
      </c>
      <c r="C13" s="7">
        <f>SUM(C9*A13)</f>
        <v>4311.5625</v>
      </c>
    </row>
    <row r="14" spans="1:3" x14ac:dyDescent="0.25">
      <c r="A14" s="8">
        <v>0.23</v>
      </c>
      <c r="B14" s="1" t="s">
        <v>16</v>
      </c>
      <c r="C14" s="7">
        <f>SUM(C9*A14)</f>
        <v>2833.3125</v>
      </c>
    </row>
    <row r="15" spans="1:3" x14ac:dyDescent="0.25">
      <c r="A15" s="8">
        <v>0.16</v>
      </c>
      <c r="B15" s="1" t="s">
        <v>17</v>
      </c>
      <c r="C15" s="7">
        <f>SUM(C9*A15)</f>
        <v>1971</v>
      </c>
    </row>
    <row r="16" spans="1:3" x14ac:dyDescent="0.25">
      <c r="A16" s="8">
        <v>0.12</v>
      </c>
      <c r="B16" s="1" t="s">
        <v>18</v>
      </c>
      <c r="C16" s="7">
        <f>SUM(C9*A16)</f>
        <v>1478.25</v>
      </c>
    </row>
    <row r="17" spans="1:3" x14ac:dyDescent="0.25">
      <c r="A17" s="8">
        <v>0.08</v>
      </c>
      <c r="B17" s="1" t="s">
        <v>19</v>
      </c>
      <c r="C17" s="7">
        <f>SUM(C9*A17)</f>
        <v>985.5</v>
      </c>
    </row>
    <row r="18" spans="1:3" x14ac:dyDescent="0.25">
      <c r="A18" s="8">
        <v>0.06</v>
      </c>
      <c r="B18" s="1" t="s">
        <v>20</v>
      </c>
      <c r="C18" s="7">
        <f>SUM(C9*A18)</f>
        <v>739.125</v>
      </c>
    </row>
    <row r="19" spans="1:3" x14ac:dyDescent="0.25">
      <c r="A19" s="8"/>
      <c r="B19" s="1"/>
      <c r="C19" s="7"/>
    </row>
    <row r="20" spans="1:3" x14ac:dyDescent="0.25">
      <c r="A20" s="8"/>
      <c r="B20" s="1"/>
      <c r="C20" s="7"/>
    </row>
    <row r="21" spans="1:3" x14ac:dyDescent="0.25">
      <c r="A21" s="1"/>
      <c r="B21" s="7" t="s">
        <v>13</v>
      </c>
      <c r="C21" s="7"/>
    </row>
    <row r="22" spans="1:3" x14ac:dyDescent="0.25">
      <c r="A22" s="1"/>
      <c r="B22" s="7"/>
      <c r="C22" s="7"/>
    </row>
    <row r="23" spans="1:3" x14ac:dyDescent="0.25">
      <c r="A23" s="8">
        <v>0.3</v>
      </c>
      <c r="B23" s="1" t="s">
        <v>15</v>
      </c>
      <c r="C23" s="7">
        <f>SUM(C8*A23)</f>
        <v>739.125</v>
      </c>
    </row>
    <row r="24" spans="1:3" x14ac:dyDescent="0.25">
      <c r="A24" s="8">
        <v>0.25</v>
      </c>
      <c r="B24" s="1" t="s">
        <v>16</v>
      </c>
      <c r="C24" s="7">
        <f>SUM(C8*A24)</f>
        <v>615.9375</v>
      </c>
    </row>
    <row r="25" spans="1:3" x14ac:dyDescent="0.25">
      <c r="A25" s="8">
        <v>0.2</v>
      </c>
      <c r="B25" s="1" t="s">
        <v>17</v>
      </c>
      <c r="C25" s="7">
        <f>SUM(C8*A25)</f>
        <v>492.75</v>
      </c>
    </row>
    <row r="26" spans="1:3" x14ac:dyDescent="0.25">
      <c r="A26" s="8">
        <v>0.15</v>
      </c>
      <c r="B26" s="1" t="s">
        <v>18</v>
      </c>
      <c r="C26" s="7">
        <f>SUM(C8*A26)</f>
        <v>369.5625</v>
      </c>
    </row>
    <row r="27" spans="1:3" x14ac:dyDescent="0.25">
      <c r="A27" s="8">
        <v>0.1</v>
      </c>
      <c r="B27" s="1" t="s">
        <v>19</v>
      </c>
      <c r="C27" s="7">
        <f>SUM(C8*A27)</f>
        <v>246.375</v>
      </c>
    </row>
    <row r="29" spans="1:3" x14ac:dyDescent="0.25">
      <c r="B29" s="1" t="s">
        <v>26</v>
      </c>
    </row>
    <row r="31" spans="1:3" x14ac:dyDescent="0.25">
      <c r="A31" s="8">
        <v>0.75</v>
      </c>
      <c r="B31" s="1" t="s">
        <v>15</v>
      </c>
      <c r="C31" s="10">
        <f>SUM(C7*0.75)</f>
        <v>1231.875</v>
      </c>
    </row>
    <row r="32" spans="1:3" x14ac:dyDescent="0.25">
      <c r="A32" s="8">
        <v>0.25</v>
      </c>
      <c r="B32" s="1" t="s">
        <v>16</v>
      </c>
      <c r="C32" s="10">
        <f>SUM(C7*0.25)</f>
        <v>410.625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KFRITZ</dc:creator>
  <cp:lastModifiedBy>Al Rotella</cp:lastModifiedBy>
  <cp:lastPrinted>2025-06-30T14:01:03Z</cp:lastPrinted>
  <dcterms:created xsi:type="dcterms:W3CDTF">2011-06-16T17:34:45Z</dcterms:created>
  <dcterms:modified xsi:type="dcterms:W3CDTF">2026-06-30T13:04:59Z</dcterms:modified>
</cp:coreProperties>
</file>